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-15" windowWidth="14310" windowHeight="13440" activeTab="2"/>
  </bookViews>
  <sheets>
    <sheet name="Celková rekapitulace" sheetId="9" r:id="rId1"/>
    <sheet name="Část A -Statika" sheetId="7" r:id="rId2"/>
    <sheet name="Část B - Diagnostika" sheetId="5" r:id="rId3"/>
    <sheet name="Část C -SHP" sheetId="10" r:id="rId4"/>
    <sheet name="Ostatní náklady" sheetId="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G20" i="7"/>
  <c r="A4" i="8"/>
  <c r="A5" i="8" s="1"/>
  <c r="F4" i="8"/>
  <c r="G8" i="7"/>
  <c r="G7" i="7"/>
  <c r="F17" i="5"/>
  <c r="A6" i="8"/>
  <c r="A7" i="8" s="1"/>
  <c r="A8" i="8" s="1"/>
  <c r="A9" i="8" s="1"/>
  <c r="F16" i="5"/>
  <c r="G7" i="10" l="1"/>
  <c r="G6" i="10"/>
  <c r="G5" i="10"/>
  <c r="G4" i="10"/>
  <c r="G3" i="10"/>
  <c r="G8" i="10" l="1"/>
  <c r="G9" i="10" s="1"/>
  <c r="B5" i="9"/>
  <c r="F6" i="5"/>
  <c r="G10" i="7"/>
  <c r="F22" i="5" l="1"/>
  <c r="G18" i="7"/>
  <c r="A5" i="5"/>
  <c r="F10" i="5"/>
  <c r="F9" i="5"/>
  <c r="G21" i="7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F9" i="8"/>
  <c r="F8" i="8"/>
  <c r="G15" i="7" l="1"/>
  <c r="G19" i="7"/>
  <c r="G17" i="7"/>
  <c r="G14" i="7"/>
  <c r="G13" i="7"/>
  <c r="G11" i="7"/>
  <c r="G9" i="7"/>
  <c r="G5" i="7"/>
  <c r="G4" i="7"/>
  <c r="F7" i="8"/>
  <c r="F6" i="8"/>
  <c r="F5" i="8"/>
  <c r="F3" i="8"/>
  <c r="F28" i="5"/>
  <c r="F10" i="8" l="1"/>
  <c r="F11" i="8" s="1"/>
  <c r="G22" i="7"/>
  <c r="G23" i="7" s="1"/>
  <c r="B3" i="9" l="1"/>
  <c r="B6" i="9"/>
  <c r="F23" i="5"/>
  <c r="F24" i="5"/>
  <c r="F25" i="5"/>
  <c r="F26" i="5"/>
  <c r="F27" i="5"/>
  <c r="F21" i="5"/>
  <c r="F5" i="5"/>
  <c r="F7" i="5"/>
  <c r="F8" i="5"/>
  <c r="F11" i="5"/>
  <c r="F12" i="5"/>
  <c r="F13" i="5"/>
  <c r="F14" i="5"/>
  <c r="F15" i="5"/>
  <c r="F19" i="5"/>
  <c r="F4" i="5"/>
  <c r="F29" i="5" l="1"/>
  <c r="B4" i="9" s="1"/>
  <c r="B7" i="9" s="1"/>
  <c r="B8" i="9" s="1"/>
  <c r="F30" i="5" l="1"/>
</calcChain>
</file>

<file path=xl/sharedStrings.xml><?xml version="1.0" encoding="utf-8"?>
<sst xmlns="http://schemas.openxmlformats.org/spreadsheetml/2006/main" count="200" uniqueCount="132">
  <si>
    <t>Kopané sondy do vozovky a vrstev násypu</t>
  </si>
  <si>
    <t>Nasákavost</t>
  </si>
  <si>
    <t>Povrchová nasákavost</t>
  </si>
  <si>
    <t>Stanovení mrazuvzdornosti</t>
  </si>
  <si>
    <t>Hloubkové jádrové výrty do základů a podloží</t>
  </si>
  <si>
    <t>Akustické trasování povrchů</t>
  </si>
  <si>
    <t>ks</t>
  </si>
  <si>
    <t>Stanovení modulu pružnosti</t>
  </si>
  <si>
    <t>Podrobná prohlídka - pasport aktuálního stavu</t>
  </si>
  <si>
    <t xml:space="preserve">Odběr vzorků násypu a hydroizolací pro popis a chemické analýzy </t>
  </si>
  <si>
    <t>Název položky</t>
  </si>
  <si>
    <t>Pozn.</t>
  </si>
  <si>
    <t>Diagnostické práce IN SITU</t>
  </si>
  <si>
    <t>Laboratorní práce navazující na práce diagnostické</t>
  </si>
  <si>
    <t>Chemické analýzy obsahu škodlivin v materiálech  (chloridy a jiné rozpustné soli)</t>
  </si>
  <si>
    <t>přejezdy</t>
  </si>
  <si>
    <t>3a)</t>
  </si>
  <si>
    <t>3c)</t>
  </si>
  <si>
    <t>3b)</t>
  </si>
  <si>
    <t>Cena v Kč</t>
  </si>
  <si>
    <t>Jedn. Cena v Kč</t>
  </si>
  <si>
    <t>Zat. stavy</t>
  </si>
  <si>
    <t>1a)</t>
  </si>
  <si>
    <t>1b)</t>
  </si>
  <si>
    <t>Do posouzení zahrnout informace o pilířích a provést jejich posouzení nejen z hlediska únosnosti samotného prvku, ale i z hlediska založení.</t>
  </si>
  <si>
    <t>Měření průběhu teplot v oblouku a násypech. 21 teploměrů+ teplota prostředí. Trvání měření min. 12 měsíců</t>
  </si>
  <si>
    <t xml:space="preserve">TSK poskytne podklady. Dle analýzy navrhnout postupy a rozsahy  případného dalšího sledování. </t>
  </si>
  <si>
    <t>Jedn.</t>
  </si>
  <si>
    <t>Počet jedn.</t>
  </si>
  <si>
    <t>Nabídková cena celklem za část A) bez DPH</t>
  </si>
  <si>
    <t>Nabídková cena celklem za část A) s DPH</t>
  </si>
  <si>
    <t>Průběžné a souhrnné zprávy a protokoly z tesů a jejich vyhodnocení</t>
  </si>
  <si>
    <t>Návrh a zajištění opatření v rámci DIO, při provádění diagnostických prací a zejména zatěžovacích zkoušek.</t>
  </si>
  <si>
    <t>Zpracování zpráv a protokolů ze zkoušek a celkové souhrnné zprávy v 5 ti vyhotoveních a digitální verzi.</t>
  </si>
  <si>
    <t>Konzultace a projednávání prací (pravidelné kontrolní dny) a výsledků se zástupci objednatele a památkové péče - min. 1x 3-4 týdny.</t>
  </si>
  <si>
    <t>Pontony, plošiny, lodě.</t>
  </si>
  <si>
    <t>Omezení dopravy během zatěžovacích zkoušek nebo instalace měření. Náhradní doprava.</t>
  </si>
  <si>
    <t>Protokoly z jednotlivých zkoušek, Průběžné a souhrnné práce.</t>
  </si>
  <si>
    <t>Předpoklad 16 x společné jednání v průběhu řešení za 12 měsíců</t>
  </si>
  <si>
    <t>Část A) Statika</t>
  </si>
  <si>
    <t>Část B) Diagnostika</t>
  </si>
  <si>
    <t>Ostatní související náklady</t>
  </si>
  <si>
    <t xml:space="preserve">Název  části </t>
  </si>
  <si>
    <t>Nabídková cena celklem  s DPH</t>
  </si>
  <si>
    <t>Nabídková cena celklem bez DPH</t>
  </si>
  <si>
    <t>č.p.</t>
  </si>
  <si>
    <t>Nabídková cena celklem  bez DPH</t>
  </si>
  <si>
    <t>Nabídková cena celklem s DPH</t>
  </si>
  <si>
    <t>Nabídková cena celklem za část B) bez DPH</t>
  </si>
  <si>
    <t>Nabídková cena celklem za část B) s DPH</t>
  </si>
  <si>
    <t xml:space="preserve">Tabulka 1:  Část A) Statická spolehlivost a zatížitelnost mostu </t>
  </si>
  <si>
    <t xml:space="preserve">Tabulka 3:  Ostatní související náklady </t>
  </si>
  <si>
    <t>Tabulka 4: Rekapitulace</t>
  </si>
  <si>
    <t xml:space="preserve">Rezerva na případné budoucí požadavky zástupců památkové péče </t>
  </si>
  <si>
    <t xml:space="preserve">Přejezdy vozidel  </t>
  </si>
  <si>
    <t>Přejezd v ose obloukových pasů</t>
  </si>
  <si>
    <t>2a)</t>
  </si>
  <si>
    <t>2b)</t>
  </si>
  <si>
    <t xml:space="preserve">Kontrolní zaměření a ověření základních tvarů konstrukcí (zábradlí, sloupy, atd.) </t>
  </si>
  <si>
    <t>Teplota a deformace obloukových konstrukcí vlivem teploty</t>
  </si>
  <si>
    <t>Cílem je získat reálný obraz o teplotních polích a jejich vlivu na zatížení konstrukce.</t>
  </si>
  <si>
    <t xml:space="preserve"> Instalovat teplotní čidla po výšce průřezu obloukových pásů (4 x v průřezu) a i v násypu (min. 3 x v násypu) pro získání informací o teplotním spádu v průřezu konstrukce mostu a tím i reálné odezvy konstrukcí na změny okolní venkovní teploty. Předpoklad min. ve třech průřezech po délce vybraného pole mostu, tj. celkem 21 míst po dobu min. 12 měsíců. </t>
  </si>
  <si>
    <t>Shrnutí a analýza výsledků  geodetického monitorování mostu či jeho prvků  prováděného v minulosti.</t>
  </si>
  <si>
    <t xml:space="preserve">Osazení geodetických bodů a sledování deformace vrcholu obloukových pasů v závislosti na teplotě geodeticky metodou VPN u 3 vybraných oblouků min. v 5 etapách </t>
  </si>
  <si>
    <t>4a)</t>
  </si>
  <si>
    <t>4b)</t>
  </si>
  <si>
    <t>4c)</t>
  </si>
  <si>
    <t>Statická lineární i nelineární analýza oblouků včetně zahrnutí aktuálních informací o stavu zdiva obloukových pasů.</t>
  </si>
  <si>
    <t>Vytvoření lineárních a nelineárních modelů obloukových konstrukcí kalibrované statickými experimenty a měřením teplot. V analýzách zahrnout a zohlednit také aktuální informace o degradaci konstrukcí (zdivo).</t>
  </si>
  <si>
    <t>Statická analýza poprsních zdí včetně zahrnutí aktuálních informací o stavu zdiva.</t>
  </si>
  <si>
    <t>Vytvoření modelů poprsních zdí kalibrované statickými experimenty a měřením teplot. V analýzách zahrnout a zohlednit také aktuální informace o degradaci konstrukcí (zdivo).</t>
  </si>
  <si>
    <t>Předpokládané zatížení  4 x 25 t uprostřed rozpětí v každém zkoušeném oblouku a to u  4 vybraných oblouků (symetricky a asymetricky). U asymetrického zatížení ověřit vliv zatížení na poprsní zdi.</t>
  </si>
  <si>
    <t>Kopané sondy do chodníku a vrstev chodníkového souvrství</t>
  </si>
  <si>
    <t xml:space="preserve">Odběr vzorků chodníkového souvrství a hydroizolací pro popis a chemické analýzy </t>
  </si>
  <si>
    <t xml:space="preserve">Posouzení založení na základě dostupných podkladů </t>
  </si>
  <si>
    <t>4d)</t>
  </si>
  <si>
    <t>Výpočet únosnosti zdiva</t>
  </si>
  <si>
    <t xml:space="preserve">Popis vývrtů - makrostruktura kamene, petrografický rozbor, určení druhu kamene, foto a pod. </t>
  </si>
  <si>
    <t>Symetrické a asymetrické zatížení silničními vozidly ve vrcholu oblouků,</t>
  </si>
  <si>
    <t>Zjištění skutečného tvaru konstrukcí</t>
  </si>
  <si>
    <t xml:space="preserve">Kontrolní ověření tvaru a tloušťky oblouků po jejich délce (ověření pro statický výpočet) </t>
  </si>
  <si>
    <t>2c)</t>
  </si>
  <si>
    <t>hod</t>
  </si>
  <si>
    <t>Potapěčský průzkum</t>
  </si>
  <si>
    <t>Tabulka 1:  Část C) Stavebně historický průzkum</t>
  </si>
  <si>
    <t>Vyhledání a studium archivní dokumentace</t>
  </si>
  <si>
    <t>Dohledání dokumentace v dostupných archivech, uspořádání, dokumentace průzkumu, skenování dokumentace, aj.</t>
  </si>
  <si>
    <t>Průzkum v terénu</t>
  </si>
  <si>
    <t>Zpracování textové části průzkumu</t>
  </si>
  <si>
    <t>Zpracování grafické části průzkumu</t>
  </si>
  <si>
    <t>Zpracování obrazové části průzkumu</t>
  </si>
  <si>
    <t>Nabídková cena celkem za část C) bez DPH</t>
  </si>
  <si>
    <t>Nabídková cena celkem za část C) s DPH</t>
  </si>
  <si>
    <t>Část C) Stavebně historický průzkum</t>
  </si>
  <si>
    <t>Měření zaměřit na deformace uprostřed rozpětí oblouků.</t>
  </si>
  <si>
    <t>Pevnosti materiálů v prostém tlaku destruktivně</t>
  </si>
  <si>
    <t>Petrografické vyhodnocení použitých hornin, analýza dostupných lokalit pro možnost náhrady poškozených kamenů, ověření mechanických a fyzikálně chemických vlastností kamenů</t>
  </si>
  <si>
    <t>Petrografický průzkum (znečištění povrchů, zasolení, degradace a úbytek kamene, aj.)</t>
  </si>
  <si>
    <t>2d)</t>
  </si>
  <si>
    <t>2e)</t>
  </si>
  <si>
    <t>Podrobné geodetické zaměření 3D</t>
  </si>
  <si>
    <t>Podrobné zaměření ve 3D pro možnost volitelných řezů konstrukcí</t>
  </si>
  <si>
    <t>Fotogramatrií bude zajištěna identifikace kažného zdícího prvku</t>
  </si>
  <si>
    <t>Fotogrametrie</t>
  </si>
  <si>
    <t>Ověření přítomnosti inženýrských sítí</t>
  </si>
  <si>
    <t>4e)</t>
  </si>
  <si>
    <t xml:space="preserve">Statická analýza pravobřežní nábřežní zdi pro posouzení možnosti rozšíření </t>
  </si>
  <si>
    <t>Vytvoření modelů možných rozšíření zdi a následné pouzení dle uvažovaných variant úprav kolejového svršku, komunikací i chodníků.</t>
  </si>
  <si>
    <t>Sanace zkoušebních míst v souladu s restaurátorskými postupy v oboru památkové péče</t>
  </si>
  <si>
    <t xml:space="preserve">Cílem je vytvořit podklad pro statickou analýzu konstrukce dle reálné skutečnosti, resp. podklad pro stavebně historický průzkum. </t>
  </si>
  <si>
    <t xml:space="preserve">Měření provést na typických reprezentantech konstrukčního prvku (i opakovaně pro verifikaci) klasickými metodami měření případně nivelací. </t>
  </si>
  <si>
    <t>Objanění stavebního vývoje zkoumaného objektu, jeho zhodnocení, formulace návrhů pro památkovou péči, aj.</t>
  </si>
  <si>
    <t>Zpracování výsledného elaborátu SHP v souladu s "Metodikou stavebně historického průzkumu, NPÚ edice odborné a metodické publikace, svazek 71 (2015)"</t>
  </si>
  <si>
    <t xml:space="preserve">Studium a analýzy poskytnuté a dostupné technické dokumentace dokumentace. </t>
  </si>
  <si>
    <t>obeslání všech dotčených správců inženýrských sítí, zakreslení sítí do koordinační situace</t>
  </si>
  <si>
    <t>Zpracování přehledných výkresů (příčné řezy v rozhodujících průřezech, podélný řez a půdorys)</t>
  </si>
  <si>
    <t>Výpočet únosnosti zdiva rozhodujících prvků mostu na základě výsledků diagnostických a laboratorních prací (obloukové pasy, poprsní zdi, zdivo pilířů, nábřežní zdi)</t>
  </si>
  <si>
    <t xml:space="preserve">Statické a dynamické výpočty a posouzení statické spolehlivosti a zatížitelnosti mostu </t>
  </si>
  <si>
    <t>Statické zkoušky mostu</t>
  </si>
  <si>
    <t>Odběr vývrtů ze zdiva posuzovaných prvkůpro laboratorní zkoušky - průměr 50 mm</t>
  </si>
  <si>
    <t>Odběr vývrtů ze zdiva posuzovaných prvků pro laboratorní zkoušky mrazuvzdornosti - 50 mm</t>
  </si>
  <si>
    <t>Odběr prachových vzorků  a krust zdiva posuzovaných prvků pro chemické analýzy</t>
  </si>
  <si>
    <t>Zkoušky pevnosti spárové malty (Kučerova metoda)</t>
  </si>
  <si>
    <t>Příloha SHP bude obsahovat mapy, původní výkresy, výkresy oprav, malby, fotografie, aj.</t>
  </si>
  <si>
    <t>Slohová analýza a architekonicko památkové vyhodnocení</t>
  </si>
  <si>
    <t>Studium existující dokumentace, podklady pro upřesnění postupů diagnostického průzkumu a statického posuzování jednotlivých částí konstrukce</t>
  </si>
  <si>
    <t>Tabulka 2:  Část B) Diagnostický průzkum</t>
  </si>
  <si>
    <r>
      <t xml:space="preserve">Měření ze spodního líce a kontrola tlouštěk oblouků po jeho délce u všech polí. Geroradar s kalibrací ona vrtaných destruktivních sondách </t>
    </r>
    <r>
      <rPr>
        <sz val="12"/>
        <color theme="1"/>
        <rFont val="Calibri"/>
        <family val="2"/>
        <charset val="238"/>
      </rPr>
      <t>Ø</t>
    </r>
    <r>
      <rPr>
        <sz val="9.6"/>
        <color theme="1"/>
        <rFont val="Times New Roman"/>
        <family val="1"/>
        <charset val="238"/>
      </rPr>
      <t xml:space="preserve"> 20 mm</t>
    </r>
  </si>
  <si>
    <t>Zhotovení výkresů stávajícího stavu jako podkladu pro další práce v rámci průzkumu</t>
  </si>
  <si>
    <t>Geodetické sledování deformace vrcholu oblouků v závislosti na teplotě</t>
  </si>
  <si>
    <t>Zkoušky a ověření metod  restaurátorských postupů  opravy jednotlivých konstrukčních částí</t>
  </si>
  <si>
    <t>Zajištění přístupu ke konstrukcím z vody, terénu a z mostu (pontony, lodě, mostní prohlížečky atd.).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</si>
</sst>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9.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19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/>
    <xf numFmtId="16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3" xfId="0" applyFont="1" applyBorder="1" applyAlignment="1">
      <alignment vertical="center"/>
    </xf>
    <xf numFmtId="164" fontId="3" fillId="0" borderId="3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justify" vertical="center"/>
    </xf>
    <xf numFmtId="164" fontId="3" fillId="0" borderId="2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27" xfId="0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zoomScale="80" zoomScaleNormal="80" workbookViewId="0">
      <selection activeCell="F18" sqref="F18"/>
    </sheetView>
  </sheetViews>
  <sheetFormatPr defaultRowHeight="15" x14ac:dyDescent="0.25"/>
  <cols>
    <col min="1" max="1" width="65.7109375" customWidth="1"/>
    <col min="2" max="2" width="24.5703125" customWidth="1"/>
  </cols>
  <sheetData>
    <row r="1" spans="1:2" ht="23.25" customHeight="1" thickBot="1" x14ac:dyDescent="0.35">
      <c r="A1" s="93" t="s">
        <v>52</v>
      </c>
      <c r="B1" s="94"/>
    </row>
    <row r="2" spans="1:2" s="33" customFormat="1" ht="24.75" customHeight="1" thickBot="1" x14ac:dyDescent="0.35">
      <c r="A2" s="38" t="s">
        <v>42</v>
      </c>
      <c r="B2" s="39" t="s">
        <v>19</v>
      </c>
    </row>
    <row r="3" spans="1:2" s="33" customFormat="1" ht="24.75" customHeight="1" x14ac:dyDescent="0.3">
      <c r="A3" s="36" t="s">
        <v>39</v>
      </c>
      <c r="B3" s="37">
        <f>'Část A -Statika'!G22</f>
        <v>0</v>
      </c>
    </row>
    <row r="4" spans="1:2" s="33" customFormat="1" ht="24.75" customHeight="1" x14ac:dyDescent="0.3">
      <c r="A4" s="35" t="s">
        <v>40</v>
      </c>
      <c r="B4" s="34">
        <f>'Část B - Diagnostika'!F29</f>
        <v>0</v>
      </c>
    </row>
    <row r="5" spans="1:2" s="33" customFormat="1" ht="24.75" customHeight="1" x14ac:dyDescent="0.3">
      <c r="A5" s="35" t="s">
        <v>93</v>
      </c>
      <c r="B5" s="34">
        <f>+'Část C -SHP'!G8</f>
        <v>0</v>
      </c>
    </row>
    <row r="6" spans="1:2" ht="19.5" thickBot="1" x14ac:dyDescent="0.3">
      <c r="A6" s="40" t="s">
        <v>41</v>
      </c>
      <c r="B6" s="41">
        <f>'Ostatní náklady'!F10</f>
        <v>0</v>
      </c>
    </row>
    <row r="7" spans="1:2" ht="23.25" thickBot="1" x14ac:dyDescent="0.3">
      <c r="A7" s="44" t="s">
        <v>44</v>
      </c>
      <c r="B7" s="45">
        <f>SUM(B3:B6)</f>
        <v>0</v>
      </c>
    </row>
    <row r="8" spans="1:2" ht="24" thickBot="1" x14ac:dyDescent="0.3">
      <c r="A8" s="42" t="s">
        <v>43</v>
      </c>
      <c r="B8" s="43">
        <f>B7*1.21</f>
        <v>0</v>
      </c>
    </row>
  </sheetData>
  <mergeCells count="1">
    <mergeCell ref="A1:B1"/>
  </mergeCells>
  <pageMargins left="0.7" right="0.7" top="0.78740157499999996" bottom="0.78740157499999996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19" zoomScale="80" zoomScaleNormal="80" workbookViewId="0">
      <selection activeCell="F13" sqref="F13:F15"/>
    </sheetView>
  </sheetViews>
  <sheetFormatPr defaultRowHeight="15.75" x14ac:dyDescent="0.25"/>
  <cols>
    <col min="1" max="1" width="7.140625" customWidth="1"/>
    <col min="2" max="2" width="5.28515625" customWidth="1"/>
    <col min="3" max="3" width="33.140625" customWidth="1"/>
    <col min="4" max="4" width="10.42578125" customWidth="1"/>
    <col min="5" max="5" width="9" style="1" customWidth="1"/>
    <col min="6" max="6" width="10.7109375" style="1" customWidth="1"/>
    <col min="7" max="7" width="12" style="1" customWidth="1"/>
    <col min="8" max="8" width="51.28515625" style="1" customWidth="1"/>
  </cols>
  <sheetData>
    <row r="1" spans="1:8" ht="26.25" thickBot="1" x14ac:dyDescent="0.4">
      <c r="A1" s="97" t="s">
        <v>50</v>
      </c>
      <c r="B1" s="98"/>
      <c r="C1" s="98"/>
      <c r="D1" s="98"/>
      <c r="E1" s="98"/>
      <c r="F1" s="98"/>
      <c r="G1" s="98"/>
      <c r="H1" s="99"/>
    </row>
    <row r="2" spans="1:8" ht="42.75" customHeight="1" thickBot="1" x14ac:dyDescent="0.35">
      <c r="A2" s="76" t="s">
        <v>45</v>
      </c>
      <c r="B2" s="95" t="s">
        <v>10</v>
      </c>
      <c r="C2" s="96"/>
      <c r="D2" s="77" t="s">
        <v>27</v>
      </c>
      <c r="E2" s="78" t="s">
        <v>28</v>
      </c>
      <c r="F2" s="78" t="s">
        <v>20</v>
      </c>
      <c r="G2" s="78" t="s">
        <v>19</v>
      </c>
      <c r="H2" s="79" t="s">
        <v>11</v>
      </c>
    </row>
    <row r="3" spans="1:8" s="7" customFormat="1" ht="49.5" customHeight="1" x14ac:dyDescent="0.25">
      <c r="A3" s="80">
        <v>1</v>
      </c>
      <c r="B3" s="101" t="s">
        <v>118</v>
      </c>
      <c r="C3" s="102"/>
      <c r="D3" s="102"/>
      <c r="E3" s="102"/>
      <c r="F3" s="102"/>
      <c r="G3" s="103"/>
      <c r="H3" s="27" t="s">
        <v>94</v>
      </c>
    </row>
    <row r="4" spans="1:8" s="7" customFormat="1" ht="84.75" customHeight="1" x14ac:dyDescent="0.25">
      <c r="A4" s="100"/>
      <c r="B4" s="6" t="s">
        <v>22</v>
      </c>
      <c r="C4" s="11" t="s">
        <v>78</v>
      </c>
      <c r="D4" s="12" t="s">
        <v>21</v>
      </c>
      <c r="E4" s="5">
        <v>8</v>
      </c>
      <c r="F4" s="5"/>
      <c r="G4" s="5">
        <f>E4*F4</f>
        <v>0</v>
      </c>
      <c r="H4" s="16" t="s">
        <v>71</v>
      </c>
    </row>
    <row r="5" spans="1:8" s="7" customFormat="1" ht="32.25" customHeight="1" x14ac:dyDescent="0.25">
      <c r="A5" s="100"/>
      <c r="B5" s="6" t="s">
        <v>23</v>
      </c>
      <c r="C5" s="11" t="s">
        <v>54</v>
      </c>
      <c r="D5" s="12" t="s">
        <v>15</v>
      </c>
      <c r="E5" s="5">
        <v>9</v>
      </c>
      <c r="F5" s="5"/>
      <c r="G5" s="5">
        <f>E5*F5</f>
        <v>0</v>
      </c>
      <c r="H5" s="16" t="s">
        <v>55</v>
      </c>
    </row>
    <row r="6" spans="1:8" s="7" customFormat="1" ht="53.25" customHeight="1" x14ac:dyDescent="0.25">
      <c r="A6" s="32">
        <v>2</v>
      </c>
      <c r="B6" s="106" t="s">
        <v>79</v>
      </c>
      <c r="C6" s="107"/>
      <c r="D6" s="107"/>
      <c r="E6" s="107"/>
      <c r="F6" s="107"/>
      <c r="G6" s="108"/>
      <c r="H6" s="16" t="s">
        <v>109</v>
      </c>
    </row>
    <row r="7" spans="1:8" s="7" customFormat="1" ht="51.75" customHeight="1" x14ac:dyDescent="0.25">
      <c r="A7" s="105"/>
      <c r="B7" s="6" t="s">
        <v>56</v>
      </c>
      <c r="C7" s="11" t="s">
        <v>100</v>
      </c>
      <c r="D7" s="31" t="s">
        <v>6</v>
      </c>
      <c r="E7" s="5">
        <v>1</v>
      </c>
      <c r="F7" s="5"/>
      <c r="G7" s="5">
        <f t="shared" ref="G7:G8" si="0">E7*F7</f>
        <v>0</v>
      </c>
      <c r="H7" s="16" t="s">
        <v>101</v>
      </c>
    </row>
    <row r="8" spans="1:8" s="7" customFormat="1" ht="51.75" customHeight="1" x14ac:dyDescent="0.25">
      <c r="A8" s="112"/>
      <c r="B8" s="6" t="s">
        <v>57</v>
      </c>
      <c r="C8" s="11" t="s">
        <v>103</v>
      </c>
      <c r="D8" s="31" t="s">
        <v>6</v>
      </c>
      <c r="E8" s="5">
        <v>1</v>
      </c>
      <c r="F8" s="5"/>
      <c r="G8" s="5">
        <f t="shared" si="0"/>
        <v>0</v>
      </c>
      <c r="H8" s="16" t="s">
        <v>102</v>
      </c>
    </row>
    <row r="9" spans="1:8" s="7" customFormat="1" ht="51.75" customHeight="1" x14ac:dyDescent="0.25">
      <c r="A9" s="112"/>
      <c r="B9" s="6" t="s">
        <v>81</v>
      </c>
      <c r="C9" s="11" t="s">
        <v>80</v>
      </c>
      <c r="D9" s="12" t="s">
        <v>6</v>
      </c>
      <c r="E9" s="5">
        <v>9</v>
      </c>
      <c r="F9" s="5"/>
      <c r="G9" s="5">
        <f>E9*F9</f>
        <v>0</v>
      </c>
      <c r="H9" s="16" t="s">
        <v>127</v>
      </c>
    </row>
    <row r="10" spans="1:8" s="7" customFormat="1" ht="66.75" customHeight="1" x14ac:dyDescent="0.25">
      <c r="A10" s="112"/>
      <c r="B10" s="6" t="s">
        <v>98</v>
      </c>
      <c r="C10" s="11" t="s">
        <v>58</v>
      </c>
      <c r="D10" s="31" t="s">
        <v>6</v>
      </c>
      <c r="E10" s="5">
        <v>10</v>
      </c>
      <c r="F10" s="5"/>
      <c r="G10" s="5">
        <f>E10*F10</f>
        <v>0</v>
      </c>
      <c r="H10" s="16" t="s">
        <v>110</v>
      </c>
    </row>
    <row r="11" spans="1:8" s="7" customFormat="1" ht="69" customHeight="1" x14ac:dyDescent="0.25">
      <c r="A11" s="113"/>
      <c r="B11" s="6" t="s">
        <v>99</v>
      </c>
      <c r="C11" s="11" t="s">
        <v>128</v>
      </c>
      <c r="D11" s="12" t="s">
        <v>82</v>
      </c>
      <c r="E11" s="5">
        <v>200</v>
      </c>
      <c r="F11" s="5"/>
      <c r="G11" s="5">
        <f>E11*F11</f>
        <v>0</v>
      </c>
      <c r="H11" s="16" t="s">
        <v>115</v>
      </c>
    </row>
    <row r="12" spans="1:8" s="7" customFormat="1" ht="42" customHeight="1" x14ac:dyDescent="0.25">
      <c r="A12" s="81">
        <v>3</v>
      </c>
      <c r="B12" s="109" t="s">
        <v>59</v>
      </c>
      <c r="C12" s="110"/>
      <c r="D12" s="110"/>
      <c r="E12" s="110"/>
      <c r="F12" s="110"/>
      <c r="G12" s="111"/>
      <c r="H12" s="16" t="s">
        <v>60</v>
      </c>
    </row>
    <row r="13" spans="1:8" s="7" customFormat="1" ht="137.25" customHeight="1" x14ac:dyDescent="0.25">
      <c r="A13" s="84"/>
      <c r="B13" s="10" t="s">
        <v>16</v>
      </c>
      <c r="C13" s="11" t="s">
        <v>25</v>
      </c>
      <c r="D13" s="12" t="s">
        <v>6</v>
      </c>
      <c r="E13" s="5">
        <v>21</v>
      </c>
      <c r="F13" s="5"/>
      <c r="G13" s="5">
        <f>E13*F13</f>
        <v>0</v>
      </c>
      <c r="H13" s="16" t="s">
        <v>61</v>
      </c>
    </row>
    <row r="14" spans="1:8" s="7" customFormat="1" ht="63.75" customHeight="1" x14ac:dyDescent="0.25">
      <c r="A14" s="84"/>
      <c r="B14" s="10" t="s">
        <v>18</v>
      </c>
      <c r="C14" s="11" t="s">
        <v>62</v>
      </c>
      <c r="D14" s="12" t="s">
        <v>82</v>
      </c>
      <c r="E14" s="5">
        <v>60</v>
      </c>
      <c r="F14" s="5"/>
      <c r="G14" s="5">
        <f>E14*F14</f>
        <v>0</v>
      </c>
      <c r="H14" s="16" t="s">
        <v>26</v>
      </c>
    </row>
    <row r="15" spans="1:8" s="7" customFormat="1" ht="63.75" customHeight="1" x14ac:dyDescent="0.25">
      <c r="A15" s="84"/>
      <c r="B15" s="10" t="s">
        <v>17</v>
      </c>
      <c r="C15" s="11" t="s">
        <v>129</v>
      </c>
      <c r="D15" s="12" t="s">
        <v>6</v>
      </c>
      <c r="E15" s="5">
        <v>3</v>
      </c>
      <c r="F15" s="5"/>
      <c r="G15" s="5">
        <f>E15*F15</f>
        <v>0</v>
      </c>
      <c r="H15" s="16" t="s">
        <v>63</v>
      </c>
    </row>
    <row r="16" spans="1:8" s="7" customFormat="1" ht="38.25" customHeight="1" x14ac:dyDescent="0.25">
      <c r="A16" s="32">
        <v>4</v>
      </c>
      <c r="B16" s="109" t="s">
        <v>117</v>
      </c>
      <c r="C16" s="110"/>
      <c r="D16" s="110"/>
      <c r="E16" s="110"/>
      <c r="F16" s="110"/>
      <c r="G16" s="111"/>
      <c r="H16" s="17"/>
    </row>
    <row r="17" spans="1:8" s="7" customFormat="1" ht="66" customHeight="1" x14ac:dyDescent="0.25">
      <c r="A17" s="100"/>
      <c r="B17" s="10" t="s">
        <v>64</v>
      </c>
      <c r="C17" s="11" t="s">
        <v>76</v>
      </c>
      <c r="D17" s="12" t="s">
        <v>6</v>
      </c>
      <c r="E17" s="12">
        <v>4</v>
      </c>
      <c r="F17" s="5"/>
      <c r="G17" s="5">
        <f>E17*F17</f>
        <v>0</v>
      </c>
      <c r="H17" s="15" t="s">
        <v>116</v>
      </c>
    </row>
    <row r="18" spans="1:8" s="7" customFormat="1" ht="96.75" customHeight="1" x14ac:dyDescent="0.25">
      <c r="A18" s="100"/>
      <c r="B18" s="10" t="s">
        <v>65</v>
      </c>
      <c r="C18" s="11" t="s">
        <v>67</v>
      </c>
      <c r="D18" s="31" t="s">
        <v>6</v>
      </c>
      <c r="E18" s="31">
        <v>1</v>
      </c>
      <c r="F18" s="5"/>
      <c r="G18" s="5">
        <f>E18*F18</f>
        <v>0</v>
      </c>
      <c r="H18" s="15" t="s">
        <v>68</v>
      </c>
    </row>
    <row r="19" spans="1:8" s="7" customFormat="1" ht="49.5" customHeight="1" x14ac:dyDescent="0.25">
      <c r="A19" s="100"/>
      <c r="B19" s="10" t="s">
        <v>66</v>
      </c>
      <c r="C19" s="11" t="s">
        <v>74</v>
      </c>
      <c r="D19" s="12" t="s">
        <v>6</v>
      </c>
      <c r="E19" s="5">
        <v>1</v>
      </c>
      <c r="F19" s="5"/>
      <c r="G19" s="5">
        <f>E19*F19</f>
        <v>0</v>
      </c>
      <c r="H19" s="16" t="s">
        <v>24</v>
      </c>
    </row>
    <row r="20" spans="1:8" s="7" customFormat="1" ht="69.75" customHeight="1" x14ac:dyDescent="0.25">
      <c r="A20" s="105"/>
      <c r="B20" s="64" t="s">
        <v>75</v>
      </c>
      <c r="C20" s="11" t="s">
        <v>69</v>
      </c>
      <c r="D20" s="31" t="s">
        <v>6</v>
      </c>
      <c r="E20" s="31">
        <v>1</v>
      </c>
      <c r="F20" s="5"/>
      <c r="G20" s="5">
        <f>E20*F20</f>
        <v>0</v>
      </c>
      <c r="H20" s="15" t="s">
        <v>70</v>
      </c>
    </row>
    <row r="21" spans="1:8" s="7" customFormat="1" ht="70.5" customHeight="1" thickBot="1" x14ac:dyDescent="0.3">
      <c r="A21" s="105"/>
      <c r="B21" s="64" t="s">
        <v>105</v>
      </c>
      <c r="C21" s="11" t="s">
        <v>106</v>
      </c>
      <c r="D21" s="31" t="s">
        <v>6</v>
      </c>
      <c r="E21" s="31">
        <v>1</v>
      </c>
      <c r="F21" s="5"/>
      <c r="G21" s="5">
        <f>E21*F21</f>
        <v>0</v>
      </c>
      <c r="H21" s="15" t="s">
        <v>107</v>
      </c>
    </row>
    <row r="22" spans="1:8" s="7" customFormat="1" ht="26.25" customHeight="1" thickBot="1" x14ac:dyDescent="0.3">
      <c r="A22" s="4"/>
      <c r="B22" s="65" t="s">
        <v>29</v>
      </c>
      <c r="C22" s="66"/>
      <c r="D22" s="67"/>
      <c r="E22" s="68"/>
      <c r="F22" s="68"/>
      <c r="G22" s="3">
        <f>SUM(G4:G21)</f>
        <v>0</v>
      </c>
      <c r="H22" s="69"/>
    </row>
    <row r="23" spans="1:8" s="7" customFormat="1" ht="26.25" customHeight="1" thickBot="1" x14ac:dyDescent="0.3">
      <c r="A23" s="19"/>
      <c r="B23" s="20" t="s">
        <v>30</v>
      </c>
      <c r="C23" s="21"/>
      <c r="D23" s="22"/>
      <c r="E23" s="23"/>
      <c r="F23" s="23"/>
      <c r="G23" s="75">
        <f>G22*1.21</f>
        <v>0</v>
      </c>
      <c r="H23" s="24"/>
    </row>
    <row r="24" spans="1:8" ht="33.75" customHeight="1" x14ac:dyDescent="0.25">
      <c r="A24" s="28"/>
      <c r="B24" s="18"/>
      <c r="C24" s="104"/>
      <c r="D24" s="104"/>
      <c r="E24" s="104"/>
      <c r="F24" s="104"/>
      <c r="G24" s="104"/>
      <c r="H24" s="104"/>
    </row>
  </sheetData>
  <mergeCells count="10">
    <mergeCell ref="B2:C2"/>
    <mergeCell ref="A1:H1"/>
    <mergeCell ref="A4:A5"/>
    <mergeCell ref="B3:G3"/>
    <mergeCell ref="C24:H24"/>
    <mergeCell ref="A17:A21"/>
    <mergeCell ref="B6:G6"/>
    <mergeCell ref="B16:G16"/>
    <mergeCell ref="B12:G12"/>
    <mergeCell ref="A7:A11"/>
  </mergeCells>
  <pageMargins left="0.7" right="0.7" top="0.78740157499999996" bottom="0.78740157499999996" header="0.3" footer="0.3"/>
  <pageSetup paperSize="9" scale="5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80" zoomScaleNormal="80" workbookViewId="0">
      <selection activeCell="K20" sqref="K20"/>
    </sheetView>
  </sheetViews>
  <sheetFormatPr defaultRowHeight="15.75" x14ac:dyDescent="0.25"/>
  <cols>
    <col min="1" max="1" width="5.28515625" customWidth="1"/>
    <col min="2" max="2" width="59.28515625" customWidth="1"/>
    <col min="3" max="3" width="11.85546875" customWidth="1"/>
    <col min="4" max="4" width="11.42578125" style="1" customWidth="1"/>
    <col min="5" max="5" width="13" style="1" customWidth="1"/>
    <col min="6" max="6" width="11.85546875" style="1" customWidth="1"/>
  </cols>
  <sheetData>
    <row r="1" spans="1:6" ht="26.25" customHeight="1" thickBot="1" x14ac:dyDescent="0.4">
      <c r="A1" s="116" t="s">
        <v>126</v>
      </c>
      <c r="B1" s="117"/>
      <c r="C1" s="117"/>
      <c r="D1" s="117"/>
      <c r="E1" s="117"/>
      <c r="F1" s="117"/>
    </row>
    <row r="2" spans="1:6" ht="57" thickBot="1" x14ac:dyDescent="0.35">
      <c r="A2" s="25" t="s">
        <v>45</v>
      </c>
      <c r="B2" s="74" t="s">
        <v>10</v>
      </c>
      <c r="C2" s="29" t="s">
        <v>27</v>
      </c>
      <c r="D2" s="26" t="s">
        <v>28</v>
      </c>
      <c r="E2" s="26" t="s">
        <v>20</v>
      </c>
      <c r="F2" s="39" t="s">
        <v>19</v>
      </c>
    </row>
    <row r="3" spans="1:6" ht="25.5" customHeight="1" thickBot="1" x14ac:dyDescent="0.35">
      <c r="A3" s="86"/>
      <c r="B3" s="114" t="s">
        <v>12</v>
      </c>
      <c r="C3" s="114"/>
      <c r="D3" s="114"/>
      <c r="E3" s="114"/>
      <c r="F3" s="114"/>
    </row>
    <row r="4" spans="1:6" s="7" customFormat="1" ht="30" customHeight="1" x14ac:dyDescent="0.25">
      <c r="A4" s="72">
        <v>1</v>
      </c>
      <c r="B4" s="73" t="s">
        <v>8</v>
      </c>
      <c r="C4" s="13" t="s">
        <v>6</v>
      </c>
      <c r="D4" s="14">
        <v>1</v>
      </c>
      <c r="E4" s="14"/>
      <c r="F4" s="85">
        <f>E4*D4</f>
        <v>0</v>
      </c>
    </row>
    <row r="5" spans="1:6" s="7" customFormat="1" ht="24" customHeight="1" x14ac:dyDescent="0.25">
      <c r="A5" s="70">
        <f>1+A4</f>
        <v>2</v>
      </c>
      <c r="B5" s="8" t="s">
        <v>5</v>
      </c>
      <c r="C5" s="12" t="s">
        <v>6</v>
      </c>
      <c r="D5" s="5">
        <v>1</v>
      </c>
      <c r="E5" s="5"/>
      <c r="F5" s="17">
        <f t="shared" ref="F5:F19" si="0">E5*D5</f>
        <v>0</v>
      </c>
    </row>
    <row r="6" spans="1:6" s="7" customFormat="1" ht="24" customHeight="1" x14ac:dyDescent="0.25">
      <c r="A6" s="70">
        <f t="shared" ref="A6:A19" si="1">1+A5</f>
        <v>3</v>
      </c>
      <c r="B6" s="8" t="s">
        <v>83</v>
      </c>
      <c r="C6" s="31" t="s">
        <v>6</v>
      </c>
      <c r="D6" s="5">
        <v>1</v>
      </c>
      <c r="E6" s="5"/>
      <c r="F6" s="17">
        <f t="shared" ref="F6" si="2">E6*D6</f>
        <v>0</v>
      </c>
    </row>
    <row r="7" spans="1:6" s="7" customFormat="1" ht="24" customHeight="1" x14ac:dyDescent="0.25">
      <c r="A7" s="70">
        <f t="shared" si="1"/>
        <v>4</v>
      </c>
      <c r="B7" s="8" t="s">
        <v>0</v>
      </c>
      <c r="C7" s="12" t="s">
        <v>6</v>
      </c>
      <c r="D7" s="5">
        <v>4</v>
      </c>
      <c r="E7" s="5"/>
      <c r="F7" s="17">
        <f t="shared" si="0"/>
        <v>0</v>
      </c>
    </row>
    <row r="8" spans="1:6" s="7" customFormat="1" ht="33.75" customHeight="1" x14ac:dyDescent="0.25">
      <c r="A8" s="70">
        <f t="shared" si="1"/>
        <v>5</v>
      </c>
      <c r="B8" s="8" t="s">
        <v>9</v>
      </c>
      <c r="C8" s="12" t="s">
        <v>6</v>
      </c>
      <c r="D8" s="5">
        <v>4</v>
      </c>
      <c r="E8" s="5"/>
      <c r="F8" s="17">
        <f t="shared" si="0"/>
        <v>0</v>
      </c>
    </row>
    <row r="9" spans="1:6" s="7" customFormat="1" ht="33.75" customHeight="1" x14ac:dyDescent="0.25">
      <c r="A9" s="70">
        <f t="shared" si="1"/>
        <v>6</v>
      </c>
      <c r="B9" s="8" t="s">
        <v>72</v>
      </c>
      <c r="C9" s="31" t="s">
        <v>6</v>
      </c>
      <c r="D9" s="5">
        <v>8</v>
      </c>
      <c r="E9" s="5"/>
      <c r="F9" s="17">
        <f t="shared" ref="F9:F10" si="3">E9*D9</f>
        <v>0</v>
      </c>
    </row>
    <row r="10" spans="1:6" s="7" customFormat="1" ht="33.75" customHeight="1" x14ac:dyDescent="0.25">
      <c r="A10" s="70">
        <f t="shared" si="1"/>
        <v>7</v>
      </c>
      <c r="B10" s="8" t="s">
        <v>73</v>
      </c>
      <c r="C10" s="31" t="s">
        <v>6</v>
      </c>
      <c r="D10" s="5">
        <v>8</v>
      </c>
      <c r="E10" s="5"/>
      <c r="F10" s="17">
        <f t="shared" si="3"/>
        <v>0</v>
      </c>
    </row>
    <row r="11" spans="1:6" s="7" customFormat="1" ht="36.75" customHeight="1" x14ac:dyDescent="0.25">
      <c r="A11" s="70">
        <f t="shared" si="1"/>
        <v>8</v>
      </c>
      <c r="B11" s="8" t="s">
        <v>119</v>
      </c>
      <c r="C11" s="12" t="s">
        <v>6</v>
      </c>
      <c r="D11" s="5">
        <v>40</v>
      </c>
      <c r="E11" s="5"/>
      <c r="F11" s="17">
        <f t="shared" si="0"/>
        <v>0</v>
      </c>
    </row>
    <row r="12" spans="1:6" s="7" customFormat="1" ht="36" customHeight="1" x14ac:dyDescent="0.25">
      <c r="A12" s="70">
        <f t="shared" si="1"/>
        <v>9</v>
      </c>
      <c r="B12" s="8" t="s">
        <v>120</v>
      </c>
      <c r="C12" s="12" t="s">
        <v>6</v>
      </c>
      <c r="D12" s="5">
        <v>20</v>
      </c>
      <c r="E12" s="5"/>
      <c r="F12" s="17">
        <f t="shared" si="0"/>
        <v>0</v>
      </c>
    </row>
    <row r="13" spans="1:6" s="7" customFormat="1" ht="38.25" customHeight="1" x14ac:dyDescent="0.25">
      <c r="A13" s="70">
        <f t="shared" si="1"/>
        <v>10</v>
      </c>
      <c r="B13" s="8" t="s">
        <v>121</v>
      </c>
      <c r="C13" s="12" t="s">
        <v>6</v>
      </c>
      <c r="D13" s="5">
        <v>30</v>
      </c>
      <c r="E13" s="5"/>
      <c r="F13" s="17">
        <f t="shared" si="0"/>
        <v>0</v>
      </c>
    </row>
    <row r="14" spans="1:6" s="7" customFormat="1" ht="24" customHeight="1" x14ac:dyDescent="0.25">
      <c r="A14" s="70">
        <f t="shared" si="1"/>
        <v>11</v>
      </c>
      <c r="B14" s="8" t="s">
        <v>4</v>
      </c>
      <c r="C14" s="12" t="s">
        <v>6</v>
      </c>
      <c r="D14" s="5">
        <v>10</v>
      </c>
      <c r="E14" s="5"/>
      <c r="F14" s="17">
        <f t="shared" si="0"/>
        <v>0</v>
      </c>
    </row>
    <row r="15" spans="1:6" s="7" customFormat="1" ht="24" customHeight="1" x14ac:dyDescent="0.25">
      <c r="A15" s="70">
        <f t="shared" si="1"/>
        <v>12</v>
      </c>
      <c r="B15" s="8" t="s">
        <v>2</v>
      </c>
      <c r="C15" s="12" t="s">
        <v>6</v>
      </c>
      <c r="D15" s="5">
        <v>30</v>
      </c>
      <c r="E15" s="5"/>
      <c r="F15" s="17">
        <f t="shared" si="0"/>
        <v>0</v>
      </c>
    </row>
    <row r="16" spans="1:6" s="7" customFormat="1" ht="39" customHeight="1" x14ac:dyDescent="0.25">
      <c r="A16" s="70">
        <f t="shared" si="1"/>
        <v>13</v>
      </c>
      <c r="B16" s="8" t="s">
        <v>97</v>
      </c>
      <c r="C16" s="31" t="s">
        <v>6</v>
      </c>
      <c r="D16" s="5">
        <v>1</v>
      </c>
      <c r="E16" s="5"/>
      <c r="F16" s="17">
        <f t="shared" si="0"/>
        <v>0</v>
      </c>
    </row>
    <row r="17" spans="1:6" s="7" customFormat="1" ht="39" customHeight="1" x14ac:dyDescent="0.25">
      <c r="A17" s="70">
        <f t="shared" si="1"/>
        <v>14</v>
      </c>
      <c r="B17" s="8" t="s">
        <v>122</v>
      </c>
      <c r="C17" s="31" t="s">
        <v>6</v>
      </c>
      <c r="D17" s="5">
        <v>50</v>
      </c>
      <c r="E17" s="5"/>
      <c r="F17" s="17">
        <f t="shared" ref="F17:F18" si="4">E17*D17</f>
        <v>0</v>
      </c>
    </row>
    <row r="18" spans="1:6" s="7" customFormat="1" ht="39" customHeight="1" x14ac:dyDescent="0.25">
      <c r="A18" s="70">
        <f t="shared" si="1"/>
        <v>15</v>
      </c>
      <c r="B18" s="8" t="s">
        <v>108</v>
      </c>
      <c r="C18" s="31" t="s">
        <v>6</v>
      </c>
      <c r="D18" s="5">
        <v>1</v>
      </c>
      <c r="E18" s="5"/>
      <c r="F18" s="17">
        <f t="shared" si="4"/>
        <v>0</v>
      </c>
    </row>
    <row r="19" spans="1:6" s="7" customFormat="1" ht="39.75" customHeight="1" thickBot="1" x14ac:dyDescent="0.3">
      <c r="A19" s="70">
        <f t="shared" si="1"/>
        <v>16</v>
      </c>
      <c r="B19" s="8" t="s">
        <v>130</v>
      </c>
      <c r="C19" s="12" t="s">
        <v>6</v>
      </c>
      <c r="D19" s="5">
        <v>1</v>
      </c>
      <c r="E19" s="5"/>
      <c r="F19" s="17">
        <f t="shared" si="0"/>
        <v>0</v>
      </c>
    </row>
    <row r="20" spans="1:6" s="7" customFormat="1" ht="30" customHeight="1" thickBot="1" x14ac:dyDescent="0.3">
      <c r="A20" s="87"/>
      <c r="B20" s="115" t="s">
        <v>13</v>
      </c>
      <c r="C20" s="115"/>
      <c r="D20" s="115"/>
      <c r="E20" s="115"/>
      <c r="F20" s="115"/>
    </row>
    <row r="21" spans="1:6" s="7" customFormat="1" ht="35.25" customHeight="1" x14ac:dyDescent="0.25">
      <c r="A21" s="70">
        <f>1+A19</f>
        <v>17</v>
      </c>
      <c r="B21" s="73" t="s">
        <v>77</v>
      </c>
      <c r="C21" s="13" t="s">
        <v>6</v>
      </c>
      <c r="D21" s="14">
        <v>20</v>
      </c>
      <c r="E21" s="14"/>
      <c r="F21" s="85">
        <f>E21*D21</f>
        <v>0</v>
      </c>
    </row>
    <row r="22" spans="1:6" s="7" customFormat="1" ht="71.25" customHeight="1" x14ac:dyDescent="0.25">
      <c r="A22" s="70">
        <f t="shared" ref="A22:A28" si="5">1+A21</f>
        <v>18</v>
      </c>
      <c r="B22" s="73" t="s">
        <v>96</v>
      </c>
      <c r="C22" s="13" t="s">
        <v>6</v>
      </c>
      <c r="D22" s="14">
        <v>1</v>
      </c>
      <c r="E22" s="14"/>
      <c r="F22" s="17">
        <f>E22*D22</f>
        <v>0</v>
      </c>
    </row>
    <row r="23" spans="1:6" s="7" customFormat="1" ht="20.25" customHeight="1" x14ac:dyDescent="0.25">
      <c r="A23" s="70">
        <f t="shared" si="5"/>
        <v>19</v>
      </c>
      <c r="B23" s="8" t="s">
        <v>95</v>
      </c>
      <c r="C23" s="12" t="s">
        <v>6</v>
      </c>
      <c r="D23" s="5">
        <v>40</v>
      </c>
      <c r="E23" s="5"/>
      <c r="F23" s="17">
        <f t="shared" ref="F23:F28" si="6">E23*D23</f>
        <v>0</v>
      </c>
    </row>
    <row r="24" spans="1:6" s="7" customFormat="1" ht="20.25" customHeight="1" x14ac:dyDescent="0.25">
      <c r="A24" s="70">
        <f t="shared" si="5"/>
        <v>20</v>
      </c>
      <c r="B24" s="8" t="s">
        <v>7</v>
      </c>
      <c r="C24" s="12" t="s">
        <v>6</v>
      </c>
      <c r="D24" s="5">
        <v>40</v>
      </c>
      <c r="E24" s="5"/>
      <c r="F24" s="17">
        <f t="shared" si="6"/>
        <v>0</v>
      </c>
    </row>
    <row r="25" spans="1:6" s="7" customFormat="1" ht="20.25" customHeight="1" x14ac:dyDescent="0.25">
      <c r="A25" s="70">
        <f t="shared" si="5"/>
        <v>21</v>
      </c>
      <c r="B25" s="8" t="s">
        <v>1</v>
      </c>
      <c r="C25" s="12" t="s">
        <v>6</v>
      </c>
      <c r="D25" s="5">
        <v>40</v>
      </c>
      <c r="E25" s="5"/>
      <c r="F25" s="17">
        <f t="shared" si="6"/>
        <v>0</v>
      </c>
    </row>
    <row r="26" spans="1:6" s="7" customFormat="1" ht="20.25" customHeight="1" x14ac:dyDescent="0.25">
      <c r="A26" s="70">
        <f t="shared" si="5"/>
        <v>22</v>
      </c>
      <c r="B26" s="9" t="s">
        <v>3</v>
      </c>
      <c r="C26" s="12" t="s">
        <v>6</v>
      </c>
      <c r="D26" s="5">
        <v>20</v>
      </c>
      <c r="E26" s="5"/>
      <c r="F26" s="17">
        <f t="shared" si="6"/>
        <v>0</v>
      </c>
    </row>
    <row r="27" spans="1:6" s="7" customFormat="1" ht="30" customHeight="1" x14ac:dyDescent="0.25">
      <c r="A27" s="70">
        <f t="shared" si="5"/>
        <v>23</v>
      </c>
      <c r="B27" s="8" t="s">
        <v>14</v>
      </c>
      <c r="C27" s="12" t="s">
        <v>6</v>
      </c>
      <c r="D27" s="5">
        <v>30</v>
      </c>
      <c r="E27" s="5"/>
      <c r="F27" s="17">
        <f t="shared" si="6"/>
        <v>0</v>
      </c>
    </row>
    <row r="28" spans="1:6" s="7" customFormat="1" ht="31.5" customHeight="1" thickBot="1" x14ac:dyDescent="0.3">
      <c r="A28" s="70">
        <f t="shared" si="5"/>
        <v>24</v>
      </c>
      <c r="B28" s="71" t="s">
        <v>31</v>
      </c>
      <c r="C28" s="54" t="s">
        <v>6</v>
      </c>
      <c r="D28" s="55">
        <v>1</v>
      </c>
      <c r="E28" s="55"/>
      <c r="F28" s="88">
        <f t="shared" si="6"/>
        <v>0</v>
      </c>
    </row>
    <row r="29" spans="1:6" ht="20.25" x14ac:dyDescent="0.25">
      <c r="A29" s="58"/>
      <c r="B29" s="59" t="s">
        <v>48</v>
      </c>
      <c r="C29" s="60"/>
      <c r="D29" s="61"/>
      <c r="E29" s="62"/>
      <c r="F29" s="89">
        <f>SUM(F4:F28)</f>
        <v>0</v>
      </c>
    </row>
    <row r="30" spans="1:6" ht="21" thickBot="1" x14ac:dyDescent="0.3">
      <c r="A30" s="19"/>
      <c r="B30" s="20" t="s">
        <v>49</v>
      </c>
      <c r="C30" s="21"/>
      <c r="D30" s="22"/>
      <c r="E30" s="23"/>
      <c r="F30" s="90">
        <f>F29*1.21</f>
        <v>0</v>
      </c>
    </row>
  </sheetData>
  <mergeCells count="3">
    <mergeCell ref="B3:F3"/>
    <mergeCell ref="B20:F20"/>
    <mergeCell ref="A1:F1"/>
  </mergeCells>
  <pageMargins left="0.7" right="0.7" top="0.78740157499999996" bottom="0.78740157499999996" header="0.3" footer="0.3"/>
  <pageSetup paperSize="9" scale="7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80" zoomScaleNormal="80" workbookViewId="0">
      <selection activeCell="F3" sqref="F3:F7"/>
    </sheetView>
  </sheetViews>
  <sheetFormatPr defaultRowHeight="15.75" x14ac:dyDescent="0.25"/>
  <cols>
    <col min="1" max="1" width="7.140625" customWidth="1"/>
    <col min="2" max="2" width="5.28515625" customWidth="1"/>
    <col min="3" max="3" width="33.140625" customWidth="1"/>
    <col min="4" max="4" width="10.42578125" customWidth="1"/>
    <col min="5" max="5" width="9" style="1" customWidth="1"/>
    <col min="6" max="6" width="10.7109375" style="1" customWidth="1"/>
    <col min="7" max="7" width="12" style="1" customWidth="1"/>
    <col min="8" max="8" width="51.28515625" style="1" customWidth="1"/>
  </cols>
  <sheetData>
    <row r="1" spans="1:8" ht="26.25" thickBot="1" x14ac:dyDescent="0.4">
      <c r="A1" s="97" t="s">
        <v>84</v>
      </c>
      <c r="B1" s="98"/>
      <c r="C1" s="98"/>
      <c r="D1" s="98"/>
      <c r="E1" s="98"/>
      <c r="F1" s="98"/>
      <c r="G1" s="98"/>
      <c r="H1" s="99"/>
    </row>
    <row r="2" spans="1:8" ht="42.75" customHeight="1" thickBot="1" x14ac:dyDescent="0.35">
      <c r="A2" s="76" t="s">
        <v>45</v>
      </c>
      <c r="B2" s="95" t="s">
        <v>10</v>
      </c>
      <c r="C2" s="96"/>
      <c r="D2" s="77" t="s">
        <v>27</v>
      </c>
      <c r="E2" s="78" t="s">
        <v>28</v>
      </c>
      <c r="F2" s="78" t="s">
        <v>20</v>
      </c>
      <c r="G2" s="78" t="s">
        <v>19</v>
      </c>
      <c r="H2" s="79" t="s">
        <v>11</v>
      </c>
    </row>
    <row r="3" spans="1:8" s="7" customFormat="1" ht="62.25" customHeight="1" x14ac:dyDescent="0.25">
      <c r="A3" s="80">
        <v>1</v>
      </c>
      <c r="B3" s="119" t="s">
        <v>85</v>
      </c>
      <c r="C3" s="120"/>
      <c r="D3" s="31" t="s">
        <v>82</v>
      </c>
      <c r="E3" s="5">
        <v>900</v>
      </c>
      <c r="F3" s="5"/>
      <c r="G3" s="5">
        <f>E3*F3</f>
        <v>0</v>
      </c>
      <c r="H3" s="27" t="s">
        <v>86</v>
      </c>
    </row>
    <row r="4" spans="1:8" s="7" customFormat="1" ht="64.5" customHeight="1" x14ac:dyDescent="0.25">
      <c r="A4" s="32">
        <v>2</v>
      </c>
      <c r="B4" s="121" t="s">
        <v>87</v>
      </c>
      <c r="C4" s="121"/>
      <c r="D4" s="31" t="s">
        <v>82</v>
      </c>
      <c r="E4" s="5">
        <v>2600</v>
      </c>
      <c r="F4" s="5"/>
      <c r="G4" s="5">
        <f>E4*F4</f>
        <v>0</v>
      </c>
      <c r="H4" s="16" t="s">
        <v>111</v>
      </c>
    </row>
    <row r="5" spans="1:8" s="7" customFormat="1" ht="71.25" customHeight="1" x14ac:dyDescent="0.25">
      <c r="A5" s="32">
        <v>3</v>
      </c>
      <c r="B5" s="109" t="s">
        <v>88</v>
      </c>
      <c r="C5" s="118"/>
      <c r="D5" s="31" t="s">
        <v>82</v>
      </c>
      <c r="E5" s="5">
        <v>800</v>
      </c>
      <c r="F5" s="5"/>
      <c r="G5" s="5">
        <f>E5*F5</f>
        <v>0</v>
      </c>
      <c r="H5" s="16" t="s">
        <v>112</v>
      </c>
    </row>
    <row r="6" spans="1:8" s="7" customFormat="1" ht="60.75" customHeight="1" x14ac:dyDescent="0.25">
      <c r="A6" s="32">
        <v>4</v>
      </c>
      <c r="B6" s="109" t="s">
        <v>89</v>
      </c>
      <c r="C6" s="118"/>
      <c r="D6" s="31" t="s">
        <v>82</v>
      </c>
      <c r="E6" s="5">
        <v>500</v>
      </c>
      <c r="F6" s="5"/>
      <c r="G6" s="5">
        <f t="shared" ref="G6:G7" si="0">E6*F6</f>
        <v>0</v>
      </c>
      <c r="H6" s="16" t="s">
        <v>124</v>
      </c>
    </row>
    <row r="7" spans="1:8" s="7" customFormat="1" ht="53.25" customHeight="1" thickBot="1" x14ac:dyDescent="0.3">
      <c r="A7" s="32">
        <v>5</v>
      </c>
      <c r="B7" s="109" t="s">
        <v>90</v>
      </c>
      <c r="C7" s="118"/>
      <c r="D7" s="31" t="s">
        <v>82</v>
      </c>
      <c r="E7" s="5">
        <v>500</v>
      </c>
      <c r="F7" s="5"/>
      <c r="G7" s="5">
        <f t="shared" si="0"/>
        <v>0</v>
      </c>
      <c r="H7" s="16" t="s">
        <v>123</v>
      </c>
    </row>
    <row r="8" spans="1:8" s="7" customFormat="1" ht="30" customHeight="1" thickBot="1" x14ac:dyDescent="0.3">
      <c r="A8" s="4"/>
      <c r="B8" s="65" t="s">
        <v>91</v>
      </c>
      <c r="C8" s="66"/>
      <c r="D8" s="67"/>
      <c r="E8" s="68"/>
      <c r="F8" s="68"/>
      <c r="G8" s="3">
        <f>SUM(G4:G7)</f>
        <v>0</v>
      </c>
      <c r="H8" s="69"/>
    </row>
    <row r="9" spans="1:8" s="7" customFormat="1" ht="30" customHeight="1" thickBot="1" x14ac:dyDescent="0.3">
      <c r="A9" s="19"/>
      <c r="B9" s="20" t="s">
        <v>92</v>
      </c>
      <c r="C9" s="21"/>
      <c r="D9" s="22"/>
      <c r="E9" s="23"/>
      <c r="F9" s="23"/>
      <c r="G9" s="75">
        <f>G8*1.21</f>
        <v>0</v>
      </c>
      <c r="H9" s="24"/>
    </row>
    <row r="10" spans="1:8" s="7" customFormat="1" ht="62.25" customHeight="1" x14ac:dyDescent="0.25">
      <c r="A10" s="28"/>
      <c r="B10" s="18"/>
      <c r="C10" s="104"/>
      <c r="D10" s="104"/>
      <c r="E10" s="104"/>
      <c r="F10" s="104"/>
      <c r="G10" s="104"/>
      <c r="H10" s="104"/>
    </row>
    <row r="11" spans="1:8" s="7" customFormat="1" ht="51" customHeight="1" x14ac:dyDescent="0.25">
      <c r="A11"/>
      <c r="B11"/>
      <c r="C11"/>
      <c r="D11"/>
      <c r="E11" s="1"/>
      <c r="F11" s="1"/>
      <c r="G11" s="1"/>
      <c r="H11" s="1"/>
    </row>
    <row r="12" spans="1:8" s="7" customFormat="1" ht="42" customHeight="1" x14ac:dyDescent="0.25">
      <c r="A12"/>
      <c r="B12"/>
      <c r="C12"/>
      <c r="D12"/>
      <c r="E12" s="1"/>
      <c r="F12" s="1"/>
      <c r="G12" s="1"/>
      <c r="H12" s="1"/>
    </row>
    <row r="13" spans="1:8" s="7" customFormat="1" ht="147.75" customHeight="1" x14ac:dyDescent="0.25">
      <c r="A13"/>
      <c r="B13"/>
      <c r="C13"/>
      <c r="D13"/>
      <c r="E13" s="1"/>
      <c r="F13" s="1"/>
      <c r="G13" s="1"/>
      <c r="H13" s="1"/>
    </row>
    <row r="14" spans="1:8" s="7" customFormat="1" ht="65.25" customHeight="1" x14ac:dyDescent="0.25">
      <c r="A14"/>
      <c r="B14"/>
      <c r="C14"/>
      <c r="D14"/>
      <c r="E14" s="1"/>
      <c r="F14" s="1"/>
      <c r="G14" s="1"/>
      <c r="H14" s="1"/>
    </row>
    <row r="15" spans="1:8" s="7" customFormat="1" ht="63.75" customHeight="1" x14ac:dyDescent="0.25">
      <c r="A15"/>
      <c r="B15"/>
      <c r="C15"/>
      <c r="D15"/>
      <c r="E15" s="1"/>
      <c r="F15" s="1"/>
      <c r="G15" s="1"/>
      <c r="H15" s="1"/>
    </row>
    <row r="16" spans="1:8" s="7" customFormat="1" ht="70.5" customHeight="1" x14ac:dyDescent="0.25">
      <c r="A16"/>
      <c r="B16"/>
      <c r="C16"/>
      <c r="D16"/>
      <c r="E16" s="1"/>
      <c r="F16" s="1"/>
      <c r="G16" s="1"/>
      <c r="H16" s="1"/>
    </row>
    <row r="17" spans="1:8" s="7" customFormat="1" ht="63.75" customHeight="1" x14ac:dyDescent="0.25">
      <c r="A17"/>
      <c r="B17"/>
      <c r="C17"/>
      <c r="D17"/>
      <c r="E17" s="1"/>
      <c r="F17" s="1"/>
      <c r="G17" s="1"/>
      <c r="H17" s="1"/>
    </row>
    <row r="18" spans="1:8" s="7" customFormat="1" ht="38.25" customHeight="1" x14ac:dyDescent="0.25">
      <c r="A18"/>
      <c r="B18"/>
      <c r="C18"/>
      <c r="D18"/>
      <c r="E18" s="1"/>
      <c r="F18" s="1"/>
      <c r="G18" s="1"/>
      <c r="H18" s="1"/>
    </row>
    <row r="19" spans="1:8" s="7" customFormat="1" ht="96.75" customHeight="1" x14ac:dyDescent="0.25">
      <c r="A19"/>
      <c r="B19"/>
      <c r="C19"/>
      <c r="D19"/>
      <c r="E19" s="1"/>
      <c r="F19" s="1"/>
      <c r="G19" s="1"/>
      <c r="H19" s="1"/>
    </row>
    <row r="20" spans="1:8" s="7" customFormat="1" ht="49.5" customHeight="1" x14ac:dyDescent="0.25">
      <c r="A20"/>
      <c r="B20"/>
      <c r="C20"/>
      <c r="D20"/>
      <c r="E20" s="1"/>
      <c r="F20" s="1"/>
      <c r="G20" s="1"/>
      <c r="H20" s="1"/>
    </row>
    <row r="21" spans="1:8" s="7" customFormat="1" ht="70.5" customHeight="1" x14ac:dyDescent="0.25">
      <c r="A21"/>
      <c r="B21"/>
      <c r="C21"/>
      <c r="D21"/>
      <c r="E21" s="1"/>
      <c r="F21" s="1"/>
      <c r="G21" s="1"/>
      <c r="H21" s="1"/>
    </row>
    <row r="22" spans="1:8" s="7" customFormat="1" ht="26.25" customHeight="1" x14ac:dyDescent="0.25">
      <c r="A22"/>
      <c r="B22"/>
      <c r="C22"/>
      <c r="D22"/>
      <c r="E22" s="1"/>
      <c r="F22" s="1"/>
      <c r="G22" s="1"/>
      <c r="H22" s="1"/>
    </row>
    <row r="23" spans="1:8" s="7" customFormat="1" ht="26.25" customHeight="1" x14ac:dyDescent="0.25">
      <c r="A23"/>
      <c r="B23"/>
      <c r="C23"/>
      <c r="D23"/>
      <c r="E23" s="1"/>
      <c r="F23" s="1"/>
      <c r="G23" s="1"/>
      <c r="H23" s="1"/>
    </row>
    <row r="24" spans="1:8" ht="33.75" customHeight="1" x14ac:dyDescent="0.25"/>
  </sheetData>
  <mergeCells count="8">
    <mergeCell ref="B7:C7"/>
    <mergeCell ref="C10:H10"/>
    <mergeCell ref="A1:H1"/>
    <mergeCell ref="B2:C2"/>
    <mergeCell ref="B3:C3"/>
    <mergeCell ref="B4:C4"/>
    <mergeCell ref="B5:C5"/>
    <mergeCell ref="B6:C6"/>
  </mergeCells>
  <pageMargins left="0.7" right="0.7" top="0.78740157499999996" bottom="0.78740157499999996" header="0.3" footer="0.3"/>
  <pageSetup paperSize="9" scale="6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3" zoomScale="80" zoomScaleNormal="80" workbookViewId="0">
      <selection activeCell="E3" sqref="E3:E9"/>
    </sheetView>
  </sheetViews>
  <sheetFormatPr defaultRowHeight="15.75" x14ac:dyDescent="0.25"/>
  <cols>
    <col min="1" max="1" width="5.28515625" customWidth="1"/>
    <col min="2" max="2" width="52.140625" customWidth="1"/>
    <col min="3" max="3" width="11.85546875" customWidth="1"/>
    <col min="4" max="5" width="9.42578125" style="1" customWidth="1"/>
    <col min="6" max="6" width="11.85546875" style="1" customWidth="1"/>
    <col min="7" max="7" width="26.28515625" customWidth="1"/>
  </cols>
  <sheetData>
    <row r="1" spans="1:7" ht="23.25" customHeight="1" thickBot="1" x14ac:dyDescent="0.35">
      <c r="A1" s="93" t="s">
        <v>51</v>
      </c>
      <c r="B1" s="122"/>
      <c r="C1" s="122"/>
      <c r="D1" s="122"/>
      <c r="E1" s="122"/>
      <c r="F1" s="122"/>
      <c r="G1" s="94"/>
    </row>
    <row r="2" spans="1:7" ht="56.25" x14ac:dyDescent="0.3">
      <c r="A2" s="46"/>
      <c r="B2" s="47" t="s">
        <v>10</v>
      </c>
      <c r="C2" s="48" t="s">
        <v>27</v>
      </c>
      <c r="D2" s="49" t="s">
        <v>28</v>
      </c>
      <c r="E2" s="49" t="s">
        <v>20</v>
      </c>
      <c r="F2" s="49" t="s">
        <v>19</v>
      </c>
      <c r="G2" s="2" t="s">
        <v>11</v>
      </c>
    </row>
    <row r="3" spans="1:7" s="7" customFormat="1" ht="115.5" customHeight="1" x14ac:dyDescent="0.25">
      <c r="A3" s="30">
        <v>1</v>
      </c>
      <c r="B3" s="82" t="s">
        <v>113</v>
      </c>
      <c r="C3" s="31" t="s">
        <v>6</v>
      </c>
      <c r="D3" s="5">
        <v>1</v>
      </c>
      <c r="E3" s="5"/>
      <c r="F3" s="6">
        <f t="shared" ref="F3:F9" si="0">E3*D3</f>
        <v>0</v>
      </c>
      <c r="G3" s="50" t="s">
        <v>125</v>
      </c>
    </row>
    <row r="4" spans="1:7" s="7" customFormat="1" ht="72" customHeight="1" x14ac:dyDescent="0.25">
      <c r="A4" s="91">
        <f t="shared" ref="A4:A9" si="1">1+A3</f>
        <v>2</v>
      </c>
      <c r="B4" s="82" t="s">
        <v>104</v>
      </c>
      <c r="C4" s="31" t="s">
        <v>6</v>
      </c>
      <c r="D4" s="5">
        <v>1</v>
      </c>
      <c r="E4" s="5"/>
      <c r="F4" s="6">
        <f t="shared" ref="F4" si="2">E4*D4</f>
        <v>0</v>
      </c>
      <c r="G4" s="50" t="s">
        <v>114</v>
      </c>
    </row>
    <row r="5" spans="1:7" s="7" customFormat="1" ht="51" customHeight="1" x14ac:dyDescent="0.25">
      <c r="A5" s="92">
        <f t="shared" si="1"/>
        <v>3</v>
      </c>
      <c r="B5" s="11" t="s">
        <v>34</v>
      </c>
      <c r="C5" s="31" t="s">
        <v>6</v>
      </c>
      <c r="D5" s="5">
        <v>16</v>
      </c>
      <c r="E5" s="5"/>
      <c r="F5" s="6">
        <f t="shared" si="0"/>
        <v>0</v>
      </c>
      <c r="G5" s="50" t="s">
        <v>38</v>
      </c>
    </row>
    <row r="6" spans="1:7" s="7" customFormat="1" ht="39" customHeight="1" x14ac:dyDescent="0.25">
      <c r="A6" s="91">
        <f t="shared" si="1"/>
        <v>4</v>
      </c>
      <c r="B6" s="11" t="s">
        <v>131</v>
      </c>
      <c r="C6" s="31" t="s">
        <v>6</v>
      </c>
      <c r="D6" s="5">
        <v>1</v>
      </c>
      <c r="E6" s="5"/>
      <c r="F6" s="6">
        <f t="shared" si="0"/>
        <v>0</v>
      </c>
      <c r="G6" s="51" t="s">
        <v>35</v>
      </c>
    </row>
    <row r="7" spans="1:7" s="7" customFormat="1" ht="61.5" customHeight="1" x14ac:dyDescent="0.25">
      <c r="A7" s="91">
        <f t="shared" si="1"/>
        <v>5</v>
      </c>
      <c r="B7" s="11" t="s">
        <v>32</v>
      </c>
      <c r="C7" s="31" t="s">
        <v>6</v>
      </c>
      <c r="D7" s="5">
        <v>1</v>
      </c>
      <c r="E7" s="5"/>
      <c r="F7" s="6">
        <f t="shared" si="0"/>
        <v>0</v>
      </c>
      <c r="G7" s="50" t="s">
        <v>36</v>
      </c>
    </row>
    <row r="8" spans="1:7" s="7" customFormat="1" ht="56.25" customHeight="1" x14ac:dyDescent="0.25">
      <c r="A8" s="91">
        <f t="shared" si="1"/>
        <v>6</v>
      </c>
      <c r="B8" s="53" t="s">
        <v>33</v>
      </c>
      <c r="C8" s="54" t="s">
        <v>6</v>
      </c>
      <c r="D8" s="55">
        <v>1</v>
      </c>
      <c r="E8" s="55"/>
      <c r="F8" s="56">
        <f t="shared" si="0"/>
        <v>0</v>
      </c>
      <c r="G8" s="57" t="s">
        <v>37</v>
      </c>
    </row>
    <row r="9" spans="1:7" s="7" customFormat="1" ht="51" customHeight="1" thickBot="1" x14ac:dyDescent="0.3">
      <c r="A9" s="91">
        <f t="shared" si="1"/>
        <v>7</v>
      </c>
      <c r="B9" s="53" t="s">
        <v>53</v>
      </c>
      <c r="C9" s="54" t="s">
        <v>6</v>
      </c>
      <c r="D9" s="55">
        <v>1</v>
      </c>
      <c r="E9" s="55"/>
      <c r="F9" s="56">
        <f t="shared" si="0"/>
        <v>0</v>
      </c>
      <c r="G9" s="57" t="s">
        <v>37</v>
      </c>
    </row>
    <row r="10" spans="1:7" ht="20.25" x14ac:dyDescent="0.25">
      <c r="A10" s="58"/>
      <c r="B10" s="59" t="s">
        <v>46</v>
      </c>
      <c r="C10" s="60"/>
      <c r="D10" s="61"/>
      <c r="E10" s="62"/>
      <c r="F10" s="48">
        <f>SUM(F3:F9)</f>
        <v>0</v>
      </c>
      <c r="G10" s="63"/>
    </row>
    <row r="11" spans="1:7" ht="21" thickBot="1" x14ac:dyDescent="0.3">
      <c r="A11" s="19"/>
      <c r="B11" s="20" t="s">
        <v>47</v>
      </c>
      <c r="C11" s="21"/>
      <c r="D11" s="22"/>
      <c r="E11" s="23"/>
      <c r="F11" s="75">
        <f>F10*1.21</f>
        <v>0</v>
      </c>
      <c r="G11" s="52"/>
    </row>
    <row r="14" spans="1:7" x14ac:dyDescent="0.25">
      <c r="B14" s="1"/>
      <c r="E14" s="83"/>
    </row>
  </sheetData>
  <mergeCells count="1">
    <mergeCell ref="A1:G1"/>
  </mergeCells>
  <pageMargins left="0.70866141732283461" right="0.70866141732283461" top="0.78740157480314965" bottom="0.78740157480314965" header="0.31496062992125984" footer="0.31496062992125984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Celková rekapitulace</vt:lpstr>
      <vt:lpstr>Část A -Statika</vt:lpstr>
      <vt:lpstr>Část B - Diagnostika</vt:lpstr>
      <vt:lpstr>Část C -SHP</vt:lpstr>
      <vt:lpstr>Ostatní náklady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Kolísko</dc:creator>
  <cp:lastModifiedBy>Jan Zemánek</cp:lastModifiedBy>
  <cp:lastPrinted>2017-09-22T12:48:05Z</cp:lastPrinted>
  <dcterms:created xsi:type="dcterms:W3CDTF">2016-06-17T08:24:37Z</dcterms:created>
  <dcterms:modified xsi:type="dcterms:W3CDTF">2017-11-15T09:44:22Z</dcterms:modified>
</cp:coreProperties>
</file>